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<sst xmlns="http://schemas.openxmlformats.org/spreadsheetml/2006/main" count="40" uniqueCount="37">
  <si>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</si>
  <si>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</si>
  <si>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</si>
  <si>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</si>
  <si>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</si>
  <si>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</si>
  <si>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</si>
  <si>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Biomedica SRL Tgv</t>
  </si>
  <si>
    <t>Diamed SRL Pucioasa</t>
  </si>
  <si>
    <t>Euda Medical SRL Moreni</t>
  </si>
  <si>
    <t>SCM C.Davila Tgv</t>
  </si>
  <si>
    <t>Director ex.al Directiei economice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</si>
  <si>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</si>
  <si>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</si>
  <si>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</si>
  <si>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</si>
  <si>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</si>
  <si>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</si>
  <si>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</si>
  <si>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</si>
  <si>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</si>
  <si>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</si>
  <si>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</si>
  <si>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</si>
  <si>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</si>
  <si>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</si>
  <si>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</si>
  <si>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 xml:space="preserve"> Director general</t>
  </si>
  <si>
    <t>jr.Sima Cristina</t>
  </si>
  <si>
    <t>Intocmit,</t>
  </si>
  <si>
    <t>Sef Serviciu Decontare serv.medicale</t>
  </si>
  <si>
    <t>dr.Marin Danela Valentina</t>
  </si>
  <si>
    <t>consilier contractare ec.Termegan Liliana</t>
  </si>
  <si>
    <t>Total suma contractata Aprilie</t>
  </si>
  <si>
    <t>31.03.2022</t>
  </si>
  <si>
    <t>Nota: La furnizorul Amadis SRL Moreni s-a diminuat cu 30 ( de la 119  la  89 ) numarul de puncte de la criteriul de indeplinire a cerintelor de calitate si competenta,în conformitate cu standardul SR EN ISO 15189 , ca urmare a prezentarii noului certificat RENAR valabil cu data de 26.03.2022 si a modificarii listei  de analize medicale pentru care este acreditat laboratorul de analize prin diminuarea numarului de analize acreditate</t>
  </si>
  <si>
    <r>
      <t>Lista furnizorilor de analize medicale de laborator din judetul Dambovita si sumele repartizate pentru luna Aprilie 2022</t>
    </r>
    <r>
      <rPr>
        <sz val="10"/>
        <rFont val="Times New Roman"/>
        <family val="1"/>
      </rPr>
      <t xml:space="preserve">,utilizand criteriile din anexa 19 la Ordinul MS/CNAS nr. 1.068/627/2021 si punctajul obtinut de furnizori la contractare,actualizat la zi, conform Filei de Buget nr. P 2.574 /31.03.2022, inregistrata la CAS Dambovita la nr. 2.976 /31.03.2022
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</si>
</sst>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 vertical="top" wrapText="1"/>
    </xf>
    <xf numFmtId="3" fontId="2" fillId="35" borderId="11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36" borderId="1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 wrapText="1"/>
    </xf>
    <xf numFmtId="0" fontId="7" fillId="36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justify"/>
    </xf>
    <xf numFmtId="4" fontId="2" fillId="0" borderId="18" xfId="0" applyNumberFormat="1" applyFont="1" applyFill="1" applyBorder="1" applyAlignment="1">
      <alignment horizontal="center" vertical="justify"/>
    </xf>
    <xf numFmtId="0" fontId="1" fillId="0" borderId="20" xfId="0" applyFont="1" applyBorder="1" applyAlignment="1">
      <alignment vertical="justify"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9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6"/>
  <sheetViews>
    <sheetView showGridLines="0" tabSelected="1" zoomScalePageLayoutView="0" workbookViewId="0" topLeftCell="A1">
      <selection activeCell="M5" sqref="M5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23</v>
      </c>
    </row>
    <row r="3" spans="1:8" ht="12.75" customHeight="1">
      <c r="A3" s="36" t="s">
        <v>36</v>
      </c>
      <c r="B3" s="37"/>
      <c r="C3" s="37"/>
      <c r="D3" s="37"/>
      <c r="E3" s="37"/>
      <c r="F3" s="37"/>
      <c r="G3" s="37"/>
      <c r="H3" s="37"/>
    </row>
    <row r="4" spans="1:11" ht="26.25" customHeight="1">
      <c r="A4" s="37"/>
      <c r="B4" s="37"/>
      <c r="C4" s="37"/>
      <c r="D4" s="37"/>
      <c r="E4" s="37"/>
      <c r="F4" s="37"/>
      <c r="G4" s="37"/>
      <c r="H4" s="37"/>
      <c r="I4" s="25"/>
      <c r="J4" s="25"/>
      <c r="K4" s="25"/>
    </row>
    <row r="5" spans="1:8" s="12" customFormat="1" ht="18.75" customHeight="1">
      <c r="A5" s="38" t="s">
        <v>0</v>
      </c>
      <c r="B5" s="45" t="s">
        <v>33</v>
      </c>
      <c r="C5" s="41">
        <v>1</v>
      </c>
      <c r="D5" s="42"/>
      <c r="E5" s="41">
        <v>2</v>
      </c>
      <c r="F5" s="50"/>
      <c r="G5" s="50"/>
      <c r="H5" s="42"/>
    </row>
    <row r="6" spans="1:8" s="12" customFormat="1" ht="22.5" customHeight="1">
      <c r="A6" s="39"/>
      <c r="B6" s="46"/>
      <c r="C6" s="43" t="s">
        <v>14</v>
      </c>
      <c r="D6" s="44"/>
      <c r="E6" s="43" t="s">
        <v>13</v>
      </c>
      <c r="F6" s="51"/>
      <c r="G6" s="51"/>
      <c r="H6" s="44"/>
    </row>
    <row r="7" spans="1:8" s="24" customFormat="1" ht="15.75" customHeight="1">
      <c r="A7" s="39"/>
      <c r="B7" s="29"/>
      <c r="C7" s="23"/>
      <c r="D7" s="30">
        <v>0.5</v>
      </c>
      <c r="E7" s="31"/>
      <c r="F7" s="32">
        <v>0.25</v>
      </c>
      <c r="G7" s="33"/>
      <c r="H7" s="34">
        <v>0.25</v>
      </c>
    </row>
    <row r="8" spans="1:8" s="12" customFormat="1" ht="14.25" customHeight="1">
      <c r="A8" s="40"/>
      <c r="B8" s="28">
        <v>524060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52" t="s">
        <v>16</v>
      </c>
      <c r="F9" s="53"/>
      <c r="G9" s="54" t="s">
        <v>17</v>
      </c>
      <c r="H9" s="55"/>
    </row>
    <row r="10" spans="1:8" s="22" customFormat="1" ht="11.25" customHeight="1">
      <c r="A10" s="20"/>
      <c r="B10" s="16"/>
      <c r="C10" s="21"/>
      <c r="D10" s="21">
        <v>262030</v>
      </c>
      <c r="E10" s="56">
        <v>131015</v>
      </c>
      <c r="F10" s="57"/>
      <c r="G10" s="58">
        <v>131015</v>
      </c>
      <c r="H10" s="59"/>
    </row>
    <row r="11" spans="1:8" ht="12.75">
      <c r="A11" s="2" t="s">
        <v>18</v>
      </c>
      <c r="B11" s="18">
        <f>D11+F11+H11</f>
        <v>85486.98579</v>
      </c>
      <c r="C11" s="5">
        <v>1805</v>
      </c>
      <c r="D11" s="17">
        <f aca="true" t="shared" si="0" ref="D11:D21">C11*$D$23</f>
        <v>59357.20479</v>
      </c>
      <c r="E11" s="10">
        <v>145</v>
      </c>
      <c r="F11" s="19">
        <f aca="true" t="shared" si="1" ref="F11:F21">ROUND($E$23*E11,2)</f>
        <v>15149.26</v>
      </c>
      <c r="G11" s="26">
        <v>628.5</v>
      </c>
      <c r="H11" s="19">
        <f aca="true" t="shared" si="2" ref="H11:H21">ROUND($G$23*G11,3)</f>
        <v>10980.521</v>
      </c>
    </row>
    <row r="12" spans="1:8" ht="12.75">
      <c r="A12" s="2" t="s">
        <v>10</v>
      </c>
      <c r="B12" s="18">
        <f aca="true" t="shared" si="3" ref="B12:B21">D12+F12+H12</f>
        <v>47948.35398006</v>
      </c>
      <c r="C12" s="5">
        <v>708.77</v>
      </c>
      <c r="D12" s="17">
        <f t="shared" si="0"/>
        <v>23307.81498006</v>
      </c>
      <c r="E12" s="10">
        <v>132</v>
      </c>
      <c r="F12" s="19">
        <f t="shared" si="1"/>
        <v>13791.05</v>
      </c>
      <c r="G12" s="26">
        <v>621</v>
      </c>
      <c r="H12" s="19">
        <f t="shared" si="2"/>
        <v>10849.489</v>
      </c>
    </row>
    <row r="13" spans="1:8" ht="14.25" customHeight="1">
      <c r="A13" s="2" t="s">
        <v>22</v>
      </c>
      <c r="B13" s="18">
        <f t="shared" si="3"/>
        <v>68367.80044664</v>
      </c>
      <c r="C13" s="5">
        <v>1043.88</v>
      </c>
      <c r="D13" s="17">
        <f t="shared" si="0"/>
        <v>34327.86644664</v>
      </c>
      <c r="E13" s="10">
        <v>132</v>
      </c>
      <c r="F13" s="19">
        <f t="shared" si="1"/>
        <v>13791.05</v>
      </c>
      <c r="G13" s="26">
        <v>1159</v>
      </c>
      <c r="H13" s="19">
        <f t="shared" si="2"/>
        <v>20248.884</v>
      </c>
    </row>
    <row r="14" spans="1:8" ht="12.75">
      <c r="A14" s="2" t="s">
        <v>7</v>
      </c>
      <c r="B14" s="18">
        <f>D14+F14+H14</f>
        <v>82193.64138514</v>
      </c>
      <c r="C14" s="5">
        <v>1304.63</v>
      </c>
      <c r="D14" s="17">
        <f t="shared" si="0"/>
        <v>42902.59838514</v>
      </c>
      <c r="E14" s="10">
        <v>154</v>
      </c>
      <c r="F14" s="19">
        <f t="shared" si="1"/>
        <v>16089.56</v>
      </c>
      <c r="G14" s="26">
        <v>1328</v>
      </c>
      <c r="H14" s="19">
        <f t="shared" si="2"/>
        <v>23201.483</v>
      </c>
    </row>
    <row r="15" spans="1:8" ht="12.75">
      <c r="A15" s="2" t="s">
        <v>8</v>
      </c>
      <c r="B15" s="18">
        <f t="shared" si="3"/>
        <v>28274.055326719998</v>
      </c>
      <c r="C15" s="5">
        <v>402.24</v>
      </c>
      <c r="D15" s="17">
        <f t="shared" si="0"/>
        <v>13227.61332672</v>
      </c>
      <c r="E15" s="10">
        <v>64</v>
      </c>
      <c r="F15" s="19">
        <f t="shared" si="1"/>
        <v>6686.57</v>
      </c>
      <c r="G15" s="26">
        <v>478.5</v>
      </c>
      <c r="H15" s="19">
        <f t="shared" si="2"/>
        <v>8359.872</v>
      </c>
    </row>
    <row r="16" spans="1:8" ht="12.75">
      <c r="A16" s="2" t="s">
        <v>9</v>
      </c>
      <c r="B16" s="18">
        <f t="shared" si="3"/>
        <v>43381.4547528</v>
      </c>
      <c r="C16" s="5">
        <v>567.6</v>
      </c>
      <c r="D16" s="17">
        <f t="shared" si="0"/>
        <v>18665.4567528</v>
      </c>
      <c r="E16" s="10">
        <v>116</v>
      </c>
      <c r="F16" s="19">
        <f t="shared" si="1"/>
        <v>12119.41</v>
      </c>
      <c r="G16" s="26">
        <v>721</v>
      </c>
      <c r="H16" s="19">
        <f t="shared" si="2"/>
        <v>12596.588</v>
      </c>
    </row>
    <row r="17" spans="1:8" ht="12.75">
      <c r="A17" s="2" t="s">
        <v>6</v>
      </c>
      <c r="B17" s="18">
        <f t="shared" si="3"/>
        <v>34135.5600518</v>
      </c>
      <c r="C17" s="5">
        <v>438.1</v>
      </c>
      <c r="D17" s="17">
        <f t="shared" si="0"/>
        <v>14406.865051800001</v>
      </c>
      <c r="E17" s="10">
        <v>89</v>
      </c>
      <c r="F17" s="19">
        <f t="shared" si="1"/>
        <v>9298.51</v>
      </c>
      <c r="G17" s="26">
        <v>597</v>
      </c>
      <c r="H17" s="19">
        <f t="shared" si="2"/>
        <v>10430.185</v>
      </c>
    </row>
    <row r="18" spans="1:8" ht="12.75">
      <c r="A18" s="2" t="s">
        <v>19</v>
      </c>
      <c r="B18" s="18">
        <f t="shared" si="3"/>
        <v>35403.440729840004</v>
      </c>
      <c r="C18" s="5">
        <v>238.28</v>
      </c>
      <c r="D18" s="17">
        <f t="shared" si="0"/>
        <v>7835.8087298400005</v>
      </c>
      <c r="E18" s="10">
        <v>130</v>
      </c>
      <c r="F18" s="19">
        <f t="shared" si="1"/>
        <v>13582.1</v>
      </c>
      <c r="G18" s="26">
        <v>800.5</v>
      </c>
      <c r="H18" s="19">
        <f t="shared" si="2"/>
        <v>13985.532</v>
      </c>
    </row>
    <row r="19" spans="1:8" ht="12.75">
      <c r="A19" s="2" t="s">
        <v>25</v>
      </c>
      <c r="B19" s="18">
        <f t="shared" si="3"/>
        <v>30837.600811199998</v>
      </c>
      <c r="C19" s="5">
        <v>370.4</v>
      </c>
      <c r="D19" s="17">
        <f t="shared" si="0"/>
        <v>12180.558811199999</v>
      </c>
      <c r="E19" s="10">
        <v>106</v>
      </c>
      <c r="F19" s="19">
        <f t="shared" si="1"/>
        <v>11074.63</v>
      </c>
      <c r="G19" s="26">
        <v>434</v>
      </c>
      <c r="H19" s="19">
        <f t="shared" si="2"/>
        <v>7582.412</v>
      </c>
    </row>
    <row r="20" spans="1:8" ht="12.75">
      <c r="A20" s="2" t="s">
        <v>21</v>
      </c>
      <c r="B20" s="18">
        <f t="shared" si="3"/>
        <v>31621.5686856</v>
      </c>
      <c r="C20" s="5">
        <v>445.2</v>
      </c>
      <c r="D20" s="17">
        <f t="shared" si="0"/>
        <v>14640.3476856</v>
      </c>
      <c r="E20" s="10">
        <v>102</v>
      </c>
      <c r="F20" s="19">
        <f t="shared" si="1"/>
        <v>10656.72</v>
      </c>
      <c r="G20" s="26">
        <v>362</v>
      </c>
      <c r="H20" s="19">
        <f t="shared" si="2"/>
        <v>6324.501</v>
      </c>
    </row>
    <row r="21" spans="1:8" ht="12.75">
      <c r="A21" s="2" t="s">
        <v>24</v>
      </c>
      <c r="B21" s="18">
        <f t="shared" si="3"/>
        <v>36409.514432</v>
      </c>
      <c r="C21" s="5">
        <v>644</v>
      </c>
      <c r="D21" s="17">
        <f t="shared" si="0"/>
        <v>21177.861432</v>
      </c>
      <c r="E21" s="10">
        <v>84</v>
      </c>
      <c r="F21" s="19">
        <f t="shared" si="1"/>
        <v>8776.12</v>
      </c>
      <c r="G21" s="26">
        <v>369.5</v>
      </c>
      <c r="H21" s="19">
        <f t="shared" si="2"/>
        <v>6455.533</v>
      </c>
    </row>
    <row r="22" spans="1:8" ht="25.5">
      <c r="A22" s="11" t="s">
        <v>5</v>
      </c>
      <c r="B22" s="8">
        <f aca="true" t="shared" si="4" ref="B22:H22">SUM(B11:B21)</f>
        <v>524059.9763918</v>
      </c>
      <c r="C22" s="8">
        <f t="shared" si="4"/>
        <v>7968.1</v>
      </c>
      <c r="D22" s="8">
        <f t="shared" si="4"/>
        <v>262029.9963918</v>
      </c>
      <c r="E22" s="8">
        <f t="shared" si="4"/>
        <v>1254</v>
      </c>
      <c r="F22" s="8">
        <f t="shared" si="4"/>
        <v>131014.98</v>
      </c>
      <c r="G22" s="8">
        <f t="shared" si="4"/>
        <v>7499</v>
      </c>
      <c r="H22" s="8">
        <f t="shared" si="4"/>
        <v>131015</v>
      </c>
    </row>
    <row r="23" spans="1:8" ht="12.75" customHeight="1">
      <c r="A23" s="2" t="s">
        <v>3</v>
      </c>
      <c r="B23" s="6"/>
      <c r="C23" s="9"/>
      <c r="D23" s="9">
        <f>ROUND(D10/C22,6)</f>
        <v>32.884878</v>
      </c>
      <c r="E23" s="4">
        <f>ROUND(B8*25%/E22,6)</f>
        <v>104.477671</v>
      </c>
      <c r="F23" s="4"/>
      <c r="G23" s="4">
        <f>ROUND(B8*25%/G22,6)</f>
        <v>17.470996</v>
      </c>
      <c r="H23" s="4"/>
    </row>
    <row r="24" spans="1:10" ht="13.5" customHeight="1">
      <c r="A24" s="47" t="s">
        <v>35</v>
      </c>
      <c r="B24" s="48"/>
      <c r="C24" s="48"/>
      <c r="D24" s="48"/>
      <c r="E24" s="48"/>
      <c r="F24" s="48"/>
      <c r="G24" s="48"/>
      <c r="H24" s="48"/>
      <c r="I24" s="35"/>
      <c r="J24" s="35"/>
    </row>
    <row r="25" spans="1:10" ht="40.5" customHeight="1">
      <c r="A25" s="49"/>
      <c r="B25" s="49"/>
      <c r="C25" s="49"/>
      <c r="D25" s="49"/>
      <c r="E25" s="49"/>
      <c r="F25" s="49"/>
      <c r="G25" s="49"/>
      <c r="H25" s="49"/>
      <c r="I25" s="35"/>
      <c r="J25" s="35"/>
    </row>
    <row r="26" spans="1:10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8" ht="12.75">
      <c r="A28" s="1" t="s">
        <v>27</v>
      </c>
      <c r="B28" s="1" t="s">
        <v>11</v>
      </c>
      <c r="C28" s="1"/>
      <c r="D28" s="1"/>
      <c r="E28" s="1"/>
      <c r="F28" s="1" t="s">
        <v>15</v>
      </c>
      <c r="G28" s="1"/>
      <c r="H28" s="1"/>
    </row>
    <row r="29" spans="1:8" ht="12.75">
      <c r="A29" s="1" t="s">
        <v>28</v>
      </c>
      <c r="B29" s="1" t="s">
        <v>26</v>
      </c>
      <c r="C29" s="1"/>
      <c r="D29" s="1"/>
      <c r="E29" s="1"/>
      <c r="F29" s="1" t="s">
        <v>20</v>
      </c>
      <c r="G29" s="1"/>
      <c r="H29" s="1"/>
    </row>
    <row r="30" spans="1:8" ht="12.75">
      <c r="A30" s="3"/>
      <c r="B30" s="3"/>
      <c r="C30" s="3"/>
      <c r="D30" s="3"/>
      <c r="E30" s="1"/>
      <c r="F30" s="1"/>
      <c r="G30" s="1"/>
      <c r="H30" s="27"/>
    </row>
    <row r="31" spans="1:10" ht="12.75">
      <c r="A31" s="3"/>
      <c r="B31" s="3"/>
      <c r="C31" s="3"/>
      <c r="D31" s="3"/>
      <c r="H31" s="1"/>
      <c r="J31" s="27"/>
    </row>
    <row r="32" spans="1:10" ht="12.75">
      <c r="A32" s="3"/>
      <c r="B32" s="3" t="s">
        <v>30</v>
      </c>
      <c r="C32" s="1"/>
      <c r="D32" s="1"/>
      <c r="F32" s="1" t="s">
        <v>29</v>
      </c>
      <c r="G32" s="1"/>
      <c r="I32" s="3"/>
      <c r="J32" s="27"/>
    </row>
    <row r="33" spans="1:11" ht="12.75">
      <c r="A33" s="3"/>
      <c r="B33" s="3" t="s">
        <v>31</v>
      </c>
      <c r="C33" s="1"/>
      <c r="D33" s="1"/>
      <c r="F33" s="1" t="s">
        <v>32</v>
      </c>
      <c r="G33" s="1"/>
      <c r="I33" s="3"/>
      <c r="J33" s="27"/>
      <c r="K33" s="1" t="s">
        <v>34</v>
      </c>
    </row>
    <row r="34" spans="1:8" ht="12.75">
      <c r="A34" s="3" t="s">
        <v>12</v>
      </c>
      <c r="B34" s="3"/>
      <c r="C34" s="1"/>
      <c r="D34" s="1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</sheetData>
  <sheetProtection/>
  <mergeCells count="12">
    <mergeCell ref="E10:F10"/>
    <mergeCell ref="G10:H10"/>
    <mergeCell ref="A3:H4"/>
    <mergeCell ref="A5:A8"/>
    <mergeCell ref="C5:D5"/>
    <mergeCell ref="C6:D6"/>
    <mergeCell ref="B5:B6"/>
    <mergeCell ref="A24:H25"/>
    <mergeCell ref="E5:H5"/>
    <mergeCell ref="E6:H6"/>
    <mergeCell ref="E9:F9"/>
    <mergeCell ref="G9:H9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2022-03-25T10:29:54Z</cp:lastPrinted>
  <dcterms:created xsi:type="dcterms:W3CDTF">2003-01-21T08:22:40Z</dcterms:created>
  <dcterms:modified xsi:type="dcterms:W3CDTF">2022-04-08T11:57:08Z</dcterms:modified>
  <cp:category/>
  <cp:version/>
  <cp:contentType/>
  <cp:contentStatus/>
</cp:coreProperties>
</file>